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 Ag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<sst xmlns="http://schemas.openxmlformats.org/spreadsheetml/2006/main" count="34" uniqueCount="33">
  <si>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ACCOUNTS PAYABLE AGING · DPO · EARLY-PAYMENT DISCOUNT</t>
  </si>
  <si>
    <t xml:space="preserve">LEGEND:  Yellow cells (blue text) = your inputs.   White cells = formulas — do not overwrite.</t>
  </si>
  <si>
    <t xml:space="preserve">As-of date</t>
  </si>
  <si>
    <t xml:space="preserve">Supplier</t>
  </si>
  <si>
    <t xml:space="preserve">Invoice #</t>
  </si>
  <si>
    <t xml:space="preserve">Invoice Date</t>
  </si>
  <si>
    <t xml:space="preserve">Amount</t>
  </si>
  <si>
    <t xml:space="preserve">Days Out</t>
  </si>
  <si>
    <t xml:space="preserve">Bucket</t>
  </si>
  <si>
    <t xml:space="preserve">Balance</t>
  </si>
  <si>
    <t xml:space="preserve">% of AP</t>
  </si>
  <si>
    <t xml:space="preserve">Steelworks</t>
  </si>
  <si>
    <t xml:space="preserve">P-1001</t>
  </si>
  <si>
    <t xml:space="preserve">Current</t>
  </si>
  <si>
    <t xml:space="preserve">PackCo</t>
  </si>
  <si>
    <t xml:space="preserve">P-1002</t>
  </si>
  <si>
    <t xml:space="preserve">31-60</t>
  </si>
  <si>
    <t xml:space="preserve">LogiShip</t>
  </si>
  <si>
    <t xml:space="preserve">P-1003</t>
  </si>
  <si>
    <t xml:space="preserve">61-90</t>
  </si>
  <si>
    <t xml:space="preserve">ByteParts</t>
  </si>
  <si>
    <t xml:space="preserve">P-1004</t>
  </si>
  <si>
    <t xml:space="preserve">90+</t>
  </si>
  <si>
    <t xml:space="preserve">Total AP</t>
  </si>
  <si>
    <t xml:space="preserve">COGS (annual)</t>
  </si>
  <si>
    <t xml:space="preserve">Days Payable Outstanding</t>
  </si>
  <si>
    <t xml:space="preserve">Discount terms:</t>
  </si>
  <si>
    <t xml:space="preserve">Discount %</t>
  </si>
  <si>
    <t xml:space="preserve">Discount days</t>
  </si>
  <si>
    <t xml:space="preserve">Net days</t>
  </si>
  <si>
    <t xml:space="preserve">Annualized cost of NOT taking</t>
  </si>
  <si>
    <t xml:space="preserve">Rule of thumb: if the annualized discount cost exceeds your cost of capital, always take the early-payment discount (2/10 net 30 ≈ 37% APR).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</si>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</sst>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/dd/yyyy"/>
    <numFmt numFmtId="166" formatCode="\$#,##0;&quot;($&quot;#,##0\);\-"/>
    <numFmt numFmtId="167" formatCode="0"/>
    <numFmt numFmtId="168" formatCode="0.0%"/>
    <numFmt numFmtId="169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"/>
    <col collapsed="false" customWidth="true" hidden="false" outlineLevel="0" max="4" min="3" style="0" width="13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3"/>
    <col collapsed="false" customWidth="true" hidden="false" outlineLevel="0" max="8" min="8" style="0" width="20"/>
    <col collapsed="false" customWidth="true" hidden="false" outlineLevel="0" max="9" min="9" style="0" width="13"/>
    <col collapsed="false" customWidth="true" hidden="false" outlineLevel="0" max="10" min="10" style="0" width="10"/>
    <col collapsed="false" customWidth="true" hidden="false" outlineLevel="0" max="11" min="11" style="0" width="13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2</v>
      </c>
      <c r="B3" s="4" t="n">
        <f aca="true">TODAY()</f>
        <v>46220</v>
      </c>
    </row>
    <row r="5" customFormat="false" ht="15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H5" s="5" t="s">
        <v>8</v>
      </c>
      <c r="I5" s="5" t="s">
        <v>9</v>
      </c>
      <c r="J5" s="5" t="s">
        <v>10</v>
      </c>
    </row>
    <row r="6" customFormat="false" ht="15" hidden="false" customHeight="false" outlineLevel="0" collapsed="false">
      <c r="A6" s="6" t="s">
        <v>11</v>
      </c>
      <c r="B6" s="6" t="s">
        <v>12</v>
      </c>
      <c r="C6" s="4" t="n">
        <v>46198</v>
      </c>
      <c r="D6" s="7" t="n">
        <v>30000</v>
      </c>
      <c r="E6" s="8" t="n">
        <f aca="false">IF(C6="","",$B$3-C6)</f>
        <v>22</v>
      </c>
      <c r="F6" s="9" t="str">
        <f aca="false">IF(C6="","",IF(E6&lt;=30,"Current",IF(E6&lt;=60,"31-60",IF(E6&lt;=90,"61-90","90+"))))</f>
        <v>Current</v>
      </c>
      <c r="H6" s="9" t="s">
        <v>13</v>
      </c>
      <c r="I6" s="10" t="n">
        <f aca="false">SUMIFS($D$6:$D$30,$F$6:$F$30,H6)</f>
        <v>42000</v>
      </c>
      <c r="J6" s="11" t="n">
        <f aca="false">IF($I$10=0,0,I6/$I$10)</f>
        <v>0.7</v>
      </c>
    </row>
    <row r="7" customFormat="false" ht="15" hidden="false" customHeight="false" outlineLevel="0" collapsed="false">
      <c r="A7" s="6" t="s">
        <v>14</v>
      </c>
      <c r="B7" s="6" t="s">
        <v>15</v>
      </c>
      <c r="C7" s="4" t="n">
        <v>46183</v>
      </c>
      <c r="D7" s="7" t="n">
        <v>10000</v>
      </c>
      <c r="E7" s="8" t="n">
        <f aca="false">IF(C7="","",$B$3-C7)</f>
        <v>37</v>
      </c>
      <c r="F7" s="9" t="str">
        <f aca="false">IF(C7="","",IF(E7&lt;=30,"Current",IF(E7&lt;=60,"31-60",IF(E7&lt;=90,"61-90","90+"))))</f>
        <v>31-60</v>
      </c>
      <c r="H7" s="9" t="s">
        <v>16</v>
      </c>
      <c r="I7" s="10" t="n">
        <f aca="false">SUMIFS($D$6:$D$30,$F$6:$F$30,H7)</f>
        <v>10000</v>
      </c>
      <c r="J7" s="11" t="n">
        <f aca="false">IF($I$10=0,0,I7/$I$10)</f>
        <v>0.166666666666667</v>
      </c>
    </row>
    <row r="8" customFormat="false" ht="15" hidden="false" customHeight="false" outlineLevel="0" collapsed="false">
      <c r="A8" s="6" t="s">
        <v>17</v>
      </c>
      <c r="B8" s="6" t="s">
        <v>18</v>
      </c>
      <c r="C8" s="4" t="n">
        <v>46157</v>
      </c>
      <c r="D8" s="7" t="n">
        <v>8000</v>
      </c>
      <c r="E8" s="8" t="n">
        <f aca="false">IF(C8="","",$B$3-C8)</f>
        <v>63</v>
      </c>
      <c r="F8" s="9" t="str">
        <f aca="false">IF(C8="","",IF(E8&lt;=30,"Current",IF(E8&lt;=60,"31-60",IF(E8&lt;=90,"61-90","90+"))))</f>
        <v>61-90</v>
      </c>
      <c r="H8" s="9" t="s">
        <v>19</v>
      </c>
      <c r="I8" s="10" t="n">
        <f aca="false">SUMIFS($D$6:$D$30,$F$6:$F$30,H8)</f>
        <v>8000</v>
      </c>
      <c r="J8" s="11" t="n">
        <f aca="false">IF($I$10=0,0,I8/$I$10)</f>
        <v>0.133333333333333</v>
      </c>
    </row>
    <row r="9" customFormat="false" ht="15" hidden="false" customHeight="false" outlineLevel="0" collapsed="false">
      <c r="A9" s="6" t="s">
        <v>20</v>
      </c>
      <c r="B9" s="6" t="s">
        <v>21</v>
      </c>
      <c r="C9" s="4" t="n">
        <v>46208</v>
      </c>
      <c r="D9" s="7" t="n">
        <v>12000</v>
      </c>
      <c r="E9" s="8" t="n">
        <f aca="false">IF(C9="","",$B$3-C9)</f>
        <v>12</v>
      </c>
      <c r="F9" s="9" t="str">
        <f aca="false">IF(C9="","",IF(E9&lt;=30,"Current",IF(E9&lt;=60,"31-60",IF(E9&lt;=90,"61-90","90+"))))</f>
        <v>Current</v>
      </c>
      <c r="H9" s="9" t="s">
        <v>22</v>
      </c>
      <c r="I9" s="10" t="n">
        <f aca="false">SUMIFS($D$6:$D$30,$F$6:$F$30,H9)</f>
        <v>0</v>
      </c>
      <c r="J9" s="11" t="n">
        <f aca="false">IF($I$10=0,0,I9/$I$10)</f>
        <v>0</v>
      </c>
    </row>
    <row r="10" customFormat="false" ht="15" hidden="false" customHeight="false" outlineLevel="0" collapsed="false">
      <c r="A10" s="6"/>
      <c r="B10" s="6"/>
      <c r="C10" s="4"/>
      <c r="D10" s="7"/>
      <c r="E10" s="8" t="str">
        <f aca="false">IF(C10="","",$B$3-C10)</f>
        <v/>
      </c>
      <c r="F10" s="9" t="str">
        <f aca="false">IF(C10="","",IF(E10&lt;=30,"Current",IF(E10&lt;=60,"31-60",IF(E10&lt;=90,"61-90","90+"))))</f>
        <v/>
      </c>
      <c r="H10" s="12" t="s">
        <v>23</v>
      </c>
      <c r="I10" s="13" t="n">
        <f aca="false">SUM(I6:I9)</f>
        <v>60000</v>
      </c>
      <c r="J10" s="12"/>
    </row>
    <row r="11" customFormat="false" ht="15" hidden="false" customHeight="false" outlineLevel="0" collapsed="false">
      <c r="A11" s="6"/>
      <c r="B11" s="6"/>
      <c r="C11" s="4"/>
      <c r="D11" s="7"/>
      <c r="E11" s="8" t="str">
        <f aca="false">IF(C11="","",$B$3-C11)</f>
        <v/>
      </c>
      <c r="F11" s="9" t="str">
        <f aca="false">IF(C11="","",IF(E11&lt;=30,"Current",IF(E11&lt;=60,"31-60",IF(E11&lt;=90,"61-90","90+"))))</f>
        <v/>
      </c>
    </row>
    <row r="12" customFormat="false" ht="15" hidden="false" customHeight="false" outlineLevel="0" collapsed="false">
      <c r="A12" s="6"/>
      <c r="B12" s="6"/>
      <c r="C12" s="4"/>
      <c r="D12" s="7"/>
      <c r="E12" s="8" t="str">
        <f aca="false">IF(C12="","",$B$3-C12)</f>
        <v/>
      </c>
      <c r="F12" s="9" t="str">
        <f aca="false">IF(C12="","",IF(E12&lt;=30,"Current",IF(E12&lt;=60,"31-60",IF(E12&lt;=90,"61-90","90+"))))</f>
        <v/>
      </c>
      <c r="H12" s="3" t="s">
        <v>24</v>
      </c>
      <c r="K12" s="7" t="n">
        <v>540000</v>
      </c>
    </row>
    <row r="13" customFormat="false" ht="15" hidden="false" customHeight="false" outlineLevel="0" collapsed="false">
      <c r="A13" s="6"/>
      <c r="B13" s="6"/>
      <c r="C13" s="4"/>
      <c r="D13" s="7"/>
      <c r="E13" s="8" t="str">
        <f aca="false">IF(C13="","",$B$3-C13)</f>
        <v/>
      </c>
      <c r="F13" s="9" t="str">
        <f aca="false">IF(C13="","",IF(E13&lt;=30,"Current",IF(E13&lt;=60,"31-60",IF(E13&lt;=90,"61-90","90+"))))</f>
        <v/>
      </c>
      <c r="H13" s="3" t="s">
        <v>25</v>
      </c>
      <c r="K13" s="14" t="n">
        <f aca="false">IF(K12=0,0,I10/K12*365)</f>
        <v>40.5555555555556</v>
      </c>
    </row>
    <row r="14" customFormat="false" ht="15" hidden="false" customHeight="false" outlineLevel="0" collapsed="false">
      <c r="A14" s="6"/>
      <c r="B14" s="6"/>
      <c r="C14" s="4"/>
      <c r="D14" s="7"/>
      <c r="E14" s="8" t="str">
        <f aca="false">IF(C14="","",$B$3-C14)</f>
        <v/>
      </c>
      <c r="F14" s="9" t="str">
        <f aca="false">IF(C14="","",IF(E14&lt;=30,"Current",IF(E14&lt;=60,"31-60",IF(E14&lt;=90,"61-90","90+"))))</f>
        <v/>
      </c>
    </row>
    <row r="15" customFormat="false" ht="15" hidden="false" customHeight="false" outlineLevel="0" collapsed="false">
      <c r="A15" s="6"/>
      <c r="B15" s="6"/>
      <c r="C15" s="4"/>
      <c r="D15" s="7"/>
      <c r="E15" s="8" t="str">
        <f aca="false">IF(C15="","",$B$3-C15)</f>
        <v/>
      </c>
      <c r="F15" s="9" t="str">
        <f aca="false">IF(C15="","",IF(E15&lt;=30,"Current",IF(E15&lt;=60,"31-60",IF(E15&lt;=90,"61-90","90+"))))</f>
        <v/>
      </c>
      <c r="H15" s="15" t="s">
        <v>26</v>
      </c>
    </row>
    <row r="16" customFormat="false" ht="15" hidden="false" customHeight="false" outlineLevel="0" collapsed="false">
      <c r="A16" s="6"/>
      <c r="B16" s="6"/>
      <c r="C16" s="4"/>
      <c r="D16" s="7"/>
      <c r="E16" s="8" t="str">
        <f aca="false">IF(C16="","",$B$3-C16)</f>
        <v/>
      </c>
      <c r="F16" s="9" t="str">
        <f aca="false">IF(C16="","",IF(E16&lt;=30,"Current",IF(E16&lt;=60,"31-60",IF(E16&lt;=90,"61-90","90+"))))</f>
        <v/>
      </c>
      <c r="H16" s="3" t="s">
        <v>27</v>
      </c>
      <c r="K16" s="16" t="n">
        <v>0.02</v>
      </c>
    </row>
    <row r="17" customFormat="false" ht="15" hidden="false" customHeight="false" outlineLevel="0" collapsed="false">
      <c r="A17" s="6"/>
      <c r="B17" s="6"/>
      <c r="C17" s="4"/>
      <c r="D17" s="7"/>
      <c r="E17" s="8" t="str">
        <f aca="false">IF(C17="","",$B$3-C17)</f>
        <v/>
      </c>
      <c r="F17" s="9" t="str">
        <f aca="false">IF(C17="","",IF(E17&lt;=30,"Current",IF(E17&lt;=60,"31-60",IF(E17&lt;=90,"61-90","90+"))))</f>
        <v/>
      </c>
      <c r="H17" s="3" t="s">
        <v>28</v>
      </c>
      <c r="K17" s="17" t="n">
        <v>10</v>
      </c>
    </row>
    <row r="18" customFormat="false" ht="15" hidden="false" customHeight="false" outlineLevel="0" collapsed="false">
      <c r="A18" s="6"/>
      <c r="B18" s="6"/>
      <c r="C18" s="4"/>
      <c r="D18" s="7"/>
      <c r="E18" s="8" t="str">
        <f aca="false">IF(C18="","",$B$3-C18)</f>
        <v/>
      </c>
      <c r="F18" s="9" t="str">
        <f aca="false">IF(C18="","",IF(E18&lt;=30,"Current",IF(E18&lt;=60,"31-60",IF(E18&lt;=90,"61-90","90+"))))</f>
        <v/>
      </c>
      <c r="H18" s="3" t="s">
        <v>29</v>
      </c>
      <c r="K18" s="17" t="n">
        <v>30</v>
      </c>
    </row>
    <row r="19" customFormat="false" ht="15" hidden="false" customHeight="false" outlineLevel="0" collapsed="false">
      <c r="A19" s="6"/>
      <c r="B19" s="6"/>
      <c r="C19" s="4"/>
      <c r="D19" s="7"/>
      <c r="E19" s="8" t="str">
        <f aca="false">IF(C19="","",$B$3-C19)</f>
        <v/>
      </c>
      <c r="F19" s="9" t="str">
        <f aca="false">IF(C19="","",IF(E19&lt;=30,"Current",IF(E19&lt;=60,"31-60",IF(E19&lt;=90,"61-90","90+"))))</f>
        <v/>
      </c>
      <c r="H19" s="3" t="s">
        <v>30</v>
      </c>
      <c r="K19" s="18" t="n">
        <f aca="false">IF((K18-K17)=0,0,(K16/(1-K16))*(365/(K18-K17)))</f>
        <v>0.372448979591837</v>
      </c>
    </row>
    <row r="20" customFormat="false" ht="15" hidden="false" customHeight="false" outlineLevel="0" collapsed="false">
      <c r="A20" s="6"/>
      <c r="B20" s="6"/>
      <c r="C20" s="4"/>
      <c r="D20" s="7"/>
      <c r="E20" s="8" t="str">
        <f aca="false">IF(C20="","",$B$3-C20)</f>
        <v/>
      </c>
      <c r="F20" s="9" t="str">
        <f aca="false">IF(C20="","",IF(E20&lt;=30,"Current",IF(E20&lt;=60,"31-60",IF(E20&lt;=90,"61-90","90+"))))</f>
        <v/>
      </c>
    </row>
    <row r="21" customFormat="false" ht="15" hidden="false" customHeight="false" outlineLevel="0" collapsed="false">
      <c r="A21" s="6"/>
      <c r="B21" s="6"/>
      <c r="C21" s="4"/>
      <c r="D21" s="7"/>
      <c r="E21" s="8" t="str">
        <f aca="false">IF(C21="","",$B$3-C21)</f>
        <v/>
      </c>
      <c r="F21" s="9" t="str">
        <f aca="false">IF(C21="","",IF(E21&lt;=30,"Current",IF(E21&lt;=60,"31-60",IF(E21&lt;=90,"61-90","90+"))))</f>
        <v/>
      </c>
      <c r="H21" s="19" t="s">
        <v>31</v>
      </c>
    </row>
    <row r="22" customFormat="false" ht="15" hidden="false" customHeight="false" outlineLevel="0" collapsed="false">
      <c r="A22" s="6"/>
      <c r="B22" s="6"/>
      <c r="C22" s="4"/>
      <c r="D22" s="7"/>
      <c r="E22" s="8" t="str">
        <f aca="false">IF(C22="","",$B$3-C22)</f>
        <v/>
      </c>
      <c r="F22" s="9" t="str">
        <f aca="false">IF(C22="","",IF(E22&lt;=30,"Current",IF(E22&lt;=60,"31-60",IF(E22&lt;=90,"61-90","90+"))))</f>
        <v/>
      </c>
    </row>
    <row r="23" customFormat="false" ht="15" hidden="false" customHeight="false" outlineLevel="0" collapsed="false">
      <c r="A23" s="6"/>
      <c r="B23" s="6"/>
      <c r="C23" s="4"/>
      <c r="D23" s="7"/>
      <c r="E23" s="8" t="str">
        <f aca="false">IF(C23="","",$B$3-C23)</f>
        <v/>
      </c>
      <c r="F23" s="9" t="str">
        <f aca="false">IF(C23="","",IF(E23&lt;=30,"Current",IF(E23&lt;=60,"31-60",IF(E23&lt;=90,"61-90","90+"))))</f>
        <v/>
      </c>
    </row>
    <row r="24" customFormat="false" ht="15" hidden="false" customHeight="false" outlineLevel="0" collapsed="false">
      <c r="A24" s="6"/>
      <c r="B24" s="6"/>
      <c r="C24" s="4"/>
      <c r="D24" s="7"/>
      <c r="E24" s="8" t="str">
        <f aca="false">IF(C24="","",$B$3-C24)</f>
        <v/>
      </c>
      <c r="F24" s="9" t="str">
        <f aca="false">IF(C24="","",IF(E24&lt;=30,"Current",IF(E24&lt;=60,"31-60",IF(E24&lt;=90,"61-90","90+"))))</f>
        <v/>
      </c>
    </row>
    <row r="25" customFormat="false" ht="15" hidden="false" customHeight="false" outlineLevel="0" collapsed="false">
      <c r="A25" s="6"/>
      <c r="B25" s="6"/>
      <c r="C25" s="4"/>
      <c r="D25" s="7"/>
      <c r="E25" s="8" t="str">
        <f aca="false">IF(C25="","",$B$3-C25)</f>
        <v/>
      </c>
      <c r="F25" s="9" t="str">
        <f aca="false">IF(C25="","",IF(E25&lt;=30,"Current",IF(E25&lt;=60,"31-60",IF(E25&lt;=90,"61-90","90+"))))</f>
        <v/>
      </c>
    </row>
    <row r="26" customFormat="false" ht="15" hidden="false" customHeight="false" outlineLevel="0" collapsed="false">
      <c r="A26" s="6"/>
      <c r="B26" s="6"/>
      <c r="C26" s="4"/>
      <c r="D26" s="7"/>
      <c r="E26" s="8" t="str">
        <f aca="false">IF(C26="","",$B$3-C26)</f>
        <v/>
      </c>
      <c r="F26" s="9" t="str">
        <f aca="false">IF(C26="","",IF(E26&lt;=30,"Current",IF(E26&lt;=60,"31-60",IF(E26&lt;=90,"61-90","90+"))))</f>
        <v/>
      </c>
    </row>
    <row r="27" customFormat="false" ht="15" hidden="false" customHeight="false" outlineLevel="0" collapsed="false">
      <c r="A27" s="6"/>
      <c r="B27" s="6"/>
      <c r="C27" s="4"/>
      <c r="D27" s="7"/>
      <c r="E27" s="8" t="str">
        <f aca="false">IF(C27="","",$B$3-C27)</f>
        <v/>
      </c>
      <c r="F27" s="9" t="str">
        <f aca="false">IF(C27="","",IF(E27&lt;=30,"Current",IF(E27&lt;=60,"31-60",IF(E27&lt;=90,"61-90","90+"))))</f>
        <v/>
      </c>
    </row>
    <row r="28" customFormat="false" ht="15" hidden="false" customHeight="false" outlineLevel="0" collapsed="false">
      <c r="A28" s="6"/>
      <c r="B28" s="6"/>
      <c r="C28" s="4"/>
      <c r="D28" s="7"/>
      <c r="E28" s="8" t="str">
        <f aca="false">IF(C28="","",$B$3-C28)</f>
        <v/>
      </c>
      <c r="F28" s="9" t="str">
        <f aca="false">IF(C28="","",IF(E28&lt;=30,"Current",IF(E28&lt;=60,"31-60",IF(E28&lt;=90,"61-90","90+"))))</f>
        <v/>
      </c>
    </row>
    <row r="29" customFormat="false" ht="15" hidden="false" customHeight="false" outlineLevel="0" collapsed="false">
      <c r="A29" s="6"/>
      <c r="B29" s="6"/>
      <c r="C29" s="4"/>
      <c r="D29" s="7"/>
      <c r="E29" s="8" t="str">
        <f aca="false">IF(C29="","",$B$3-C29)</f>
        <v/>
      </c>
      <c r="F29" s="9" t="str">
        <f aca="false">IF(C29="","",IF(E29&lt;=30,"Current",IF(E29&lt;=60,"31-60",IF(E29&lt;=90,"61-90","90+"))))</f>
        <v/>
      </c>
    </row>
    <row r="30" customFormat="false" ht="15" hidden="false" customHeight="false" outlineLevel="0" collapsed="false">
      <c r="A30" s="6"/>
      <c r="B30" s="6"/>
      <c r="C30" s="4"/>
      <c r="D30" s="7"/>
      <c r="E30" s="8" t="str">
        <f aca="false">IF(C30="","",$B$3-C30)</f>
        <v/>
      </c>
      <c r="F30" s="9" t="str">
        <f aca="false">IF(C30="","",IF(E30&lt;=30,"Current",IF(E30&lt;=60,"31-60",IF(E30&lt;=90,"61-90","90+"))))</f>
        <v/>
      </c>
    </row>
    <row r="33" customFormat="false" ht="15" hidden="false" customHeight="false" outlineLevel="0" collapsed="false">
      <c r="A33" s="20" t="s">
        <v>32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</sheetData>
  <mergeCells count="3">
    <mergeCell ref="A1:K1"/>
    <mergeCell ref="A2:K2"/>
    <mergeCell ref="A33:K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2026-07-17T03:26:44Z</dcterms:created>
  <dc:creator>openpyxl</dc:creator>
  <dc:description/>
  <dc:language>en-US</dc:language>
  <cp:lastModifiedBy/>
  <dcterms:modified xsi:type="dcterms:W3CDTF">2026-07-17T03:26:44Z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