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nd Amortiz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<sst xmlns="http://schemas.openxmlformats.org/spreadsheetml/2006/main" count="19" uniqueCount="19">
  <si>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BOND AMORTIZATION  —  Effective-Interest Method (US GAAP, ASC 835-30)</t>
  </si>
  <si>
    <t xml:space="preserve">LEGEND:  Yellow cells (blue text) = your inputs.   White cells = formulas — do not overwrite.</t>
  </si>
  <si>
    <t xml:space="preserve">Face (par) value</t>
  </si>
  <si>
    <t xml:space="preserve">Periods (n)</t>
  </si>
  <si>
    <t xml:space="preserve">Coupon rate (annual)</t>
  </si>
  <si>
    <t xml:space="preserve">Coupon / period</t>
  </si>
  <si>
    <t xml:space="preserve">Market yield (annual)</t>
  </si>
  <si>
    <t xml:space="preserve">Issue price (PV)</t>
  </si>
  <si>
    <t xml:space="preserve">Years to maturity</t>
  </si>
  <si>
    <t xml:space="preserve">Premium/(Discount)</t>
  </si>
  <si>
    <t xml:space="preserve">Payments per year</t>
  </si>
  <si>
    <t xml:space="preserve">Period</t>
  </si>
  <si>
    <t xml:space="preserve">Cash Interest</t>
  </si>
  <si>
    <t xml:space="preserve">Interest Expense</t>
  </si>
  <si>
    <t xml:space="preserve">Amortization</t>
  </si>
  <si>
    <t xml:space="preserve">Disc/Prem Balance</t>
  </si>
  <si>
    <t xml:space="preserve">Carrying Value</t>
  </si>
  <si>
    <t xml:space="preserve">At maturity the carrying value equals face value and the discount/premium balance is zero. Straight-line amortization is allowed only if not materially different (ASC 835-30).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</si>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</sst>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"/>
    <numFmt numFmtId="167" formatCode="0.0%"/>
    <numFmt numFmtId="168" formatCode="\$#,##0.00;&quot;($&quot;#,##0.00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3"/>
    <col collapsed="false" customWidth="true" hidden="false" outlineLevel="0" max="4" min="4" style="0" width="22"/>
    <col collapsed="false" customWidth="true" hidden="false" outlineLevel="0" max="5" min="5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n">
        <v>200000</v>
      </c>
      <c r="D4" s="3" t="s">
        <v>3</v>
      </c>
      <c r="E4" s="5" t="n">
        <f aca="false">B7*B8</f>
        <v>10</v>
      </c>
    </row>
    <row r="5" customFormat="false" ht="15" hidden="false" customHeight="false" outlineLevel="0" collapsed="false">
      <c r="A5" s="3" t="s">
        <v>4</v>
      </c>
      <c r="B5" s="6" t="n">
        <v>0.06</v>
      </c>
      <c r="D5" s="3" t="s">
        <v>5</v>
      </c>
      <c r="E5" s="7" t="n">
        <f aca="false">B4*B5/B8</f>
        <v>6000</v>
      </c>
    </row>
    <row r="6" customFormat="false" ht="15" hidden="false" customHeight="false" outlineLevel="0" collapsed="false">
      <c r="A6" s="3" t="s">
        <v>6</v>
      </c>
      <c r="B6" s="6" t="n">
        <v>0.08</v>
      </c>
      <c r="D6" s="3" t="s">
        <v>7</v>
      </c>
      <c r="E6" s="8" t="n">
        <f aca="false">-PV(B6/B8,B7*B8,B4*B5/B8,B4)</f>
        <v>183778.20844129</v>
      </c>
    </row>
    <row r="7" customFormat="false" ht="15" hidden="false" customHeight="false" outlineLevel="0" collapsed="false">
      <c r="A7" s="3" t="s">
        <v>8</v>
      </c>
      <c r="B7" s="9" t="n">
        <v>5</v>
      </c>
      <c r="D7" s="3" t="s">
        <v>9</v>
      </c>
      <c r="E7" s="7" t="n">
        <f aca="false">E6-B4</f>
        <v>-16221.7915587101</v>
      </c>
    </row>
    <row r="8" customFormat="false" ht="15" hidden="false" customHeight="false" outlineLevel="0" collapsed="false">
      <c r="A8" s="3" t="s">
        <v>10</v>
      </c>
      <c r="B8" s="9" t="n">
        <v>2</v>
      </c>
    </row>
    <row r="11" customFormat="false" ht="102.95" hidden="false" customHeight="false" outlineLevel="0" collapsed="false">
      <c r="A11" s="10" t="s">
        <v>11</v>
      </c>
      <c r="B11" s="10" t="s">
        <v>12</v>
      </c>
      <c r="C11" s="10" t="s">
        <v>13</v>
      </c>
      <c r="D11" s="10" t="s">
        <v>14</v>
      </c>
      <c r="E11" s="10" t="s">
        <v>15</v>
      </c>
      <c r="F11" s="10" t="s">
        <v>16</v>
      </c>
    </row>
    <row r="12" customFormat="false" ht="15" hidden="false" customHeight="false" outlineLevel="0" collapsed="false">
      <c r="A12" s="5" t="n">
        <v>0</v>
      </c>
      <c r="E12" s="7" t="n">
        <f aca="false">E6-B4</f>
        <v>-16221.7915587101</v>
      </c>
      <c r="F12" s="7" t="n">
        <f aca="false">E6</f>
        <v>183778.20844129</v>
      </c>
    </row>
    <row r="13" customFormat="false" ht="15" hidden="false" customHeight="false" outlineLevel="0" collapsed="false">
      <c r="A13" s="11" t="n">
        <f aca="false">IF(A12="","",IF(A12+1&gt;$E$4,"",A12+1))</f>
        <v>1</v>
      </c>
      <c r="B13" s="7" t="n">
        <f aca="false">IF(A13="","",$B$4*$B$5/$B$8)</f>
        <v>6000</v>
      </c>
      <c r="C13" s="7" t="n">
        <f aca="false">IF(A13="","",F12*$B$6/$B$8)</f>
        <v>7351.1283376516</v>
      </c>
      <c r="D13" s="7" t="n">
        <f aca="false">IF(A13="","",C13-B13)</f>
        <v>1351.1283376516</v>
      </c>
      <c r="E13" s="7" t="n">
        <f aca="false">IF(A13="","",E12-D13)</f>
        <v>-17572.9198963617</v>
      </c>
      <c r="F13" s="7" t="n">
        <f aca="false">IF(A13="","",F12+D13)</f>
        <v>185129.336778942</v>
      </c>
    </row>
    <row r="14" customFormat="false" ht="15" hidden="false" customHeight="false" outlineLevel="0" collapsed="false">
      <c r="A14" s="11" t="n">
        <f aca="false">IF(A13="","",IF(A13+1&gt;$E$4,"",A13+1))</f>
        <v>2</v>
      </c>
      <c r="B14" s="7" t="n">
        <f aca="false">IF(A14="","",$B$4*$B$5/$B$8)</f>
        <v>6000</v>
      </c>
      <c r="C14" s="7" t="n">
        <f aca="false">IF(A14="","",F13*$B$6/$B$8)</f>
        <v>7405.17347115766</v>
      </c>
      <c r="D14" s="7" t="n">
        <f aca="false">IF(A14="","",C14-B14)</f>
        <v>1405.17347115766</v>
      </c>
      <c r="E14" s="7" t="n">
        <f aca="false">IF(A14="","",E13-D14)</f>
        <v>-18978.0933675193</v>
      </c>
      <c r="F14" s="7" t="n">
        <f aca="false">IF(A14="","",F13+D14)</f>
        <v>186534.510250099</v>
      </c>
    </row>
    <row r="15" customFormat="false" ht="15" hidden="false" customHeight="false" outlineLevel="0" collapsed="false">
      <c r="A15" s="11" t="n">
        <f aca="false">IF(A14="","",IF(A14+1&gt;$E$4,"",A14+1))</f>
        <v>3</v>
      </c>
      <c r="B15" s="7" t="n">
        <f aca="false">IF(A15="","",$B$4*$B$5/$B$8)</f>
        <v>6000</v>
      </c>
      <c r="C15" s="7" t="n">
        <f aca="false">IF(A15="","",F14*$B$6/$B$8)</f>
        <v>7461.38041000397</v>
      </c>
      <c r="D15" s="7" t="n">
        <f aca="false">IF(A15="","",C15-B15)</f>
        <v>1461.38041000397</v>
      </c>
      <c r="E15" s="7" t="n">
        <f aca="false">IF(A15="","",E14-D15)</f>
        <v>-20439.4737775233</v>
      </c>
      <c r="F15" s="7" t="n">
        <f aca="false">IF(A15="","",F14+D15)</f>
        <v>187995.890660103</v>
      </c>
    </row>
    <row r="16" customFormat="false" ht="15" hidden="false" customHeight="false" outlineLevel="0" collapsed="false">
      <c r="A16" s="11" t="n">
        <f aca="false">IF(A15="","",IF(A15+1&gt;$E$4,"",A15+1))</f>
        <v>4</v>
      </c>
      <c r="B16" s="7" t="n">
        <f aca="false">IF(A16="","",$B$4*$B$5/$B$8)</f>
        <v>6000</v>
      </c>
      <c r="C16" s="7" t="n">
        <f aca="false">IF(A16="","",F15*$B$6/$B$8)</f>
        <v>7519.83562640413</v>
      </c>
      <c r="D16" s="7" t="n">
        <f aca="false">IF(A16="","",C16-B16)</f>
        <v>1519.83562640413</v>
      </c>
      <c r="E16" s="7" t="n">
        <f aca="false">IF(A16="","",E15-D16)</f>
        <v>-21959.3094039274</v>
      </c>
      <c r="F16" s="7" t="n">
        <f aca="false">IF(A16="","",F15+D16)</f>
        <v>189515.726286507</v>
      </c>
    </row>
    <row r="17" customFormat="false" ht="15" hidden="false" customHeight="false" outlineLevel="0" collapsed="false">
      <c r="A17" s="11" t="n">
        <f aca="false">IF(A16="","",IF(A16+1&gt;$E$4,"",A16+1))</f>
        <v>5</v>
      </c>
      <c r="B17" s="7" t="n">
        <f aca="false">IF(A17="","",$B$4*$B$5/$B$8)</f>
        <v>6000</v>
      </c>
      <c r="C17" s="7" t="n">
        <f aca="false">IF(A17="","",F16*$B$6/$B$8)</f>
        <v>7580.62905146029</v>
      </c>
      <c r="D17" s="7" t="n">
        <f aca="false">IF(A17="","",C17-B17)</f>
        <v>1580.62905146029</v>
      </c>
      <c r="E17" s="7" t="n">
        <f aca="false">IF(A17="","",E16-D17)</f>
        <v>-23539.9384553877</v>
      </c>
      <c r="F17" s="7" t="n">
        <f aca="false">IF(A17="","",F16+D17)</f>
        <v>191096.355337968</v>
      </c>
    </row>
    <row r="18" customFormat="false" ht="15" hidden="false" customHeight="false" outlineLevel="0" collapsed="false">
      <c r="A18" s="11" t="n">
        <f aca="false">IF(A17="","",IF(A17+1&gt;$E$4,"",A17+1))</f>
        <v>6</v>
      </c>
      <c r="B18" s="7" t="n">
        <f aca="false">IF(A18="","",$B$4*$B$5/$B$8)</f>
        <v>6000</v>
      </c>
      <c r="C18" s="7" t="n">
        <f aca="false">IF(A18="","",F17*$B$6/$B$8)</f>
        <v>7643.8542135187</v>
      </c>
      <c r="D18" s="7" t="n">
        <f aca="false">IF(A18="","",C18-B18)</f>
        <v>1643.8542135187</v>
      </c>
      <c r="E18" s="7" t="n">
        <f aca="false">IF(A18="","",E17-D18)</f>
        <v>-25183.7926689064</v>
      </c>
      <c r="F18" s="7" t="n">
        <f aca="false">IF(A18="","",F17+D18)</f>
        <v>192740.209551486</v>
      </c>
    </row>
    <row r="19" customFormat="false" ht="15" hidden="false" customHeight="false" outlineLevel="0" collapsed="false">
      <c r="A19" s="11" t="n">
        <f aca="false">IF(A18="","",IF(A18+1&gt;$E$4,"",A18+1))</f>
        <v>7</v>
      </c>
      <c r="B19" s="7" t="n">
        <f aca="false">IF(A19="","",$B$4*$B$5/$B$8)</f>
        <v>6000</v>
      </c>
      <c r="C19" s="7" t="n">
        <f aca="false">IF(A19="","",F18*$B$6/$B$8)</f>
        <v>7709.60838205945</v>
      </c>
      <c r="D19" s="7" t="n">
        <f aca="false">IF(A19="","",C19-B19)</f>
        <v>1709.60838205945</v>
      </c>
      <c r="E19" s="7" t="n">
        <f aca="false">IF(A19="","",E18-D19)</f>
        <v>-26893.4010509659</v>
      </c>
      <c r="F19" s="7" t="n">
        <f aca="false">IF(A19="","",F18+D19)</f>
        <v>194449.817933546</v>
      </c>
    </row>
    <row r="20" customFormat="false" ht="15" hidden="false" customHeight="false" outlineLevel="0" collapsed="false">
      <c r="A20" s="11" t="n">
        <f aca="false">IF(A19="","",IF(A19+1&gt;$E$4,"",A19+1))</f>
        <v>8</v>
      </c>
      <c r="B20" s="7" t="n">
        <f aca="false">IF(A20="","",$B$4*$B$5/$B$8)</f>
        <v>6000</v>
      </c>
      <c r="C20" s="7" t="n">
        <f aca="false">IF(A20="","",F19*$B$6/$B$8)</f>
        <v>7777.99271734183</v>
      </c>
      <c r="D20" s="7" t="n">
        <f aca="false">IF(A20="","",C20-B20)</f>
        <v>1777.99271734183</v>
      </c>
      <c r="E20" s="7" t="n">
        <f aca="false">IF(A20="","",E19-D20)</f>
        <v>-28671.3937683077</v>
      </c>
      <c r="F20" s="7" t="n">
        <f aca="false">IF(A20="","",F19+D20)</f>
        <v>196227.810650888</v>
      </c>
    </row>
    <row r="21" customFormat="false" ht="15" hidden="false" customHeight="false" outlineLevel="0" collapsed="false">
      <c r="A21" s="11" t="n">
        <f aca="false">IF(A20="","",IF(A20+1&gt;$E$4,"",A20+1))</f>
        <v>9</v>
      </c>
      <c r="B21" s="7" t="n">
        <f aca="false">IF(A21="","",$B$4*$B$5/$B$8)</f>
        <v>6000</v>
      </c>
      <c r="C21" s="7" t="n">
        <f aca="false">IF(A21="","",F20*$B$6/$B$8)</f>
        <v>7849.1124260355</v>
      </c>
      <c r="D21" s="7" t="n">
        <f aca="false">IF(A21="","",C21-B21)</f>
        <v>1849.1124260355</v>
      </c>
      <c r="E21" s="7" t="n">
        <f aca="false">IF(A21="","",E20-D21)</f>
        <v>-30520.5061943432</v>
      </c>
      <c r="F21" s="7" t="n">
        <f aca="false">IF(A21="","",F20+D21)</f>
        <v>198076.923076923</v>
      </c>
    </row>
    <row r="22" customFormat="false" ht="15" hidden="false" customHeight="false" outlineLevel="0" collapsed="false">
      <c r="A22" s="11" t="n">
        <f aca="false">IF(A21="","",IF(A21+1&gt;$E$4,"",A21+1))</f>
        <v>10</v>
      </c>
      <c r="B22" s="7" t="n">
        <f aca="false">IF(A22="","",$B$4*$B$5/$B$8)</f>
        <v>6000</v>
      </c>
      <c r="C22" s="7" t="n">
        <f aca="false">IF(A22="","",F21*$B$6/$B$8)</f>
        <v>7923.07692307693</v>
      </c>
      <c r="D22" s="7" t="n">
        <f aca="false">IF(A22="","",C22-B22)</f>
        <v>1923.07692307692</v>
      </c>
      <c r="E22" s="7" t="n">
        <f aca="false">IF(A22="","",E21-D22)</f>
        <v>-32443.5831174201</v>
      </c>
      <c r="F22" s="7" t="n">
        <f aca="false">IF(A22="","",F21+D22)</f>
        <v>200000</v>
      </c>
    </row>
    <row r="23" customFormat="false" ht="15" hidden="false" customHeight="false" outlineLevel="0" collapsed="false">
      <c r="A23" s="11" t="str">
        <f aca="false">IF(A22="","",IF(A22+1&gt;$E$4,"",A22+1))</f>
        <v/>
      </c>
      <c r="B23" s="7" t="str">
        <f aca="false">IF(A23="","",$B$4*$B$5/$B$8)</f>
        <v/>
      </c>
      <c r="C23" s="7" t="str">
        <f aca="false">IF(A23="","",F22*$B$6/$B$8)</f>
        <v/>
      </c>
      <c r="D23" s="7" t="str">
        <f aca="false">IF(A23="","",C23-B23)</f>
        <v/>
      </c>
      <c r="E23" s="7" t="str">
        <f aca="false">IF(A23="","",E22-D23)</f>
        <v/>
      </c>
      <c r="F23" s="7" t="str">
        <f aca="false">IF(A23="","",F22+D23)</f>
        <v/>
      </c>
    </row>
    <row r="24" customFormat="false" ht="15" hidden="false" customHeight="false" outlineLevel="0" collapsed="false">
      <c r="A24" s="11" t="str">
        <f aca="false">IF(A23="","",IF(A23+1&gt;$E$4,"",A23+1))</f>
        <v/>
      </c>
      <c r="B24" s="7" t="str">
        <f aca="false">IF(A24="","",$B$4*$B$5/$B$8)</f>
        <v/>
      </c>
      <c r="C24" s="7" t="str">
        <f aca="false">IF(A24="","",F23*$B$6/$B$8)</f>
        <v/>
      </c>
      <c r="D24" s="7" t="str">
        <f aca="false">IF(A24="","",C24-B24)</f>
        <v/>
      </c>
      <c r="E24" s="7" t="str">
        <f aca="false">IF(A24="","",E23-D24)</f>
        <v/>
      </c>
      <c r="F24" s="7" t="str">
        <f aca="false">IF(A24="","",F23+D24)</f>
        <v/>
      </c>
    </row>
    <row r="25" customFormat="false" ht="15" hidden="false" customHeight="false" outlineLevel="0" collapsed="false">
      <c r="A25" s="11" t="str">
        <f aca="false">IF(A24="","",IF(A24+1&gt;$E$4,"",A24+1))</f>
        <v/>
      </c>
      <c r="B25" s="7" t="str">
        <f aca="false">IF(A25="","",$B$4*$B$5/$B$8)</f>
        <v/>
      </c>
      <c r="C25" s="7" t="str">
        <f aca="false">IF(A25="","",F24*$B$6/$B$8)</f>
        <v/>
      </c>
      <c r="D25" s="7" t="str">
        <f aca="false">IF(A25="","",C25-B25)</f>
        <v/>
      </c>
      <c r="E25" s="7" t="str">
        <f aca="false">IF(A25="","",E24-D25)</f>
        <v/>
      </c>
      <c r="F25" s="7" t="str">
        <f aca="false">IF(A25="","",F24+D25)</f>
        <v/>
      </c>
    </row>
    <row r="26" customFormat="false" ht="15" hidden="false" customHeight="false" outlineLevel="0" collapsed="false">
      <c r="A26" s="11" t="str">
        <f aca="false">IF(A25="","",IF(A25+1&gt;$E$4,"",A25+1))</f>
        <v/>
      </c>
      <c r="B26" s="7" t="str">
        <f aca="false">IF(A26="","",$B$4*$B$5/$B$8)</f>
        <v/>
      </c>
      <c r="C26" s="7" t="str">
        <f aca="false">IF(A26="","",F25*$B$6/$B$8)</f>
        <v/>
      </c>
      <c r="D26" s="7" t="str">
        <f aca="false">IF(A26="","",C26-B26)</f>
        <v/>
      </c>
      <c r="E26" s="7" t="str">
        <f aca="false">IF(A26="","",E25-D26)</f>
        <v/>
      </c>
      <c r="F26" s="7" t="str">
        <f aca="false">IF(A26="","",F25+D26)</f>
        <v/>
      </c>
    </row>
    <row r="27" customFormat="false" ht="15" hidden="false" customHeight="false" outlineLevel="0" collapsed="false">
      <c r="A27" s="11" t="str">
        <f aca="false">IF(A26="","",IF(A26+1&gt;$E$4,"",A26+1))</f>
        <v/>
      </c>
      <c r="B27" s="7" t="str">
        <f aca="false">IF(A27="","",$B$4*$B$5/$B$8)</f>
        <v/>
      </c>
      <c r="C27" s="7" t="str">
        <f aca="false">IF(A27="","",F26*$B$6/$B$8)</f>
        <v/>
      </c>
      <c r="D27" s="7" t="str">
        <f aca="false">IF(A27="","",C27-B27)</f>
        <v/>
      </c>
      <c r="E27" s="7" t="str">
        <f aca="false">IF(A27="","",E26-D27)</f>
        <v/>
      </c>
      <c r="F27" s="7" t="str">
        <f aca="false">IF(A27="","",F26+D27)</f>
        <v/>
      </c>
    </row>
    <row r="28" customFormat="false" ht="15" hidden="false" customHeight="false" outlineLevel="0" collapsed="false">
      <c r="A28" s="11" t="str">
        <f aca="false">IF(A27="","",IF(A27+1&gt;$E$4,"",A27+1))</f>
        <v/>
      </c>
      <c r="B28" s="7" t="str">
        <f aca="false">IF(A28="","",$B$4*$B$5/$B$8)</f>
        <v/>
      </c>
      <c r="C28" s="7" t="str">
        <f aca="false">IF(A28="","",F27*$B$6/$B$8)</f>
        <v/>
      </c>
      <c r="D28" s="7" t="str">
        <f aca="false">IF(A28="","",C28-B28)</f>
        <v/>
      </c>
      <c r="E28" s="7" t="str">
        <f aca="false">IF(A28="","",E27-D28)</f>
        <v/>
      </c>
      <c r="F28" s="7" t="str">
        <f aca="false">IF(A28="","",F27+D28)</f>
        <v/>
      </c>
    </row>
    <row r="29" customFormat="false" ht="15" hidden="false" customHeight="false" outlineLevel="0" collapsed="false">
      <c r="A29" s="11" t="str">
        <f aca="false">IF(A28="","",IF(A28+1&gt;$E$4,"",A28+1))</f>
        <v/>
      </c>
      <c r="B29" s="7" t="str">
        <f aca="false">IF(A29="","",$B$4*$B$5/$B$8)</f>
        <v/>
      </c>
      <c r="C29" s="7" t="str">
        <f aca="false">IF(A29="","",F28*$B$6/$B$8)</f>
        <v/>
      </c>
      <c r="D29" s="7" t="str">
        <f aca="false">IF(A29="","",C29-B29)</f>
        <v/>
      </c>
      <c r="E29" s="7" t="str">
        <f aca="false">IF(A29="","",E28-D29)</f>
        <v/>
      </c>
      <c r="F29" s="7" t="str">
        <f aca="false">IF(A29="","",F28+D29)</f>
        <v/>
      </c>
    </row>
    <row r="30" customFormat="false" ht="15" hidden="false" customHeight="false" outlineLevel="0" collapsed="false">
      <c r="A30" s="11" t="str">
        <f aca="false">IF(A29="","",IF(A29+1&gt;$E$4,"",A29+1))</f>
        <v/>
      </c>
      <c r="B30" s="7" t="str">
        <f aca="false">IF(A30="","",$B$4*$B$5/$B$8)</f>
        <v/>
      </c>
      <c r="C30" s="7" t="str">
        <f aca="false">IF(A30="","",F29*$B$6/$B$8)</f>
        <v/>
      </c>
      <c r="D30" s="7" t="str">
        <f aca="false">IF(A30="","",C30-B30)</f>
        <v/>
      </c>
      <c r="E30" s="7" t="str">
        <f aca="false">IF(A30="","",E29-D30)</f>
        <v/>
      </c>
      <c r="F30" s="7" t="str">
        <f aca="false">IF(A30="","",F29+D30)</f>
        <v/>
      </c>
    </row>
    <row r="31" customFormat="false" ht="15" hidden="false" customHeight="false" outlineLevel="0" collapsed="false">
      <c r="A31" s="11" t="str">
        <f aca="false">IF(A30="","",IF(A30+1&gt;$E$4,"",A30+1))</f>
        <v/>
      </c>
      <c r="B31" s="7" t="str">
        <f aca="false">IF(A31="","",$B$4*$B$5/$B$8)</f>
        <v/>
      </c>
      <c r="C31" s="7" t="str">
        <f aca="false">IF(A31="","",F30*$B$6/$B$8)</f>
        <v/>
      </c>
      <c r="D31" s="7" t="str">
        <f aca="false">IF(A31="","",C31-B31)</f>
        <v/>
      </c>
      <c r="E31" s="7" t="str">
        <f aca="false">IF(A31="","",E30-D31)</f>
        <v/>
      </c>
      <c r="F31" s="7" t="str">
        <f aca="false">IF(A31="","",F30+D31)</f>
        <v/>
      </c>
    </row>
    <row r="32" customFormat="false" ht="15" hidden="false" customHeight="false" outlineLevel="0" collapsed="false">
      <c r="A32" s="11" t="str">
        <f aca="false">IF(A31="","",IF(A31+1&gt;$E$4,"",A31+1))</f>
        <v/>
      </c>
      <c r="B32" s="7" t="str">
        <f aca="false">IF(A32="","",$B$4*$B$5/$B$8)</f>
        <v/>
      </c>
      <c r="C32" s="7" t="str">
        <f aca="false">IF(A32="","",F31*$B$6/$B$8)</f>
        <v/>
      </c>
      <c r="D32" s="7" t="str">
        <f aca="false">IF(A32="","",C32-B32)</f>
        <v/>
      </c>
      <c r="E32" s="7" t="str">
        <f aca="false">IF(A32="","",E31-D32)</f>
        <v/>
      </c>
      <c r="F32" s="7" t="str">
        <f aca="false">IF(A32="","",F31+D32)</f>
        <v/>
      </c>
    </row>
    <row r="34" customFormat="false" ht="15" hidden="false" customHeight="false" outlineLevel="0" collapsed="false">
      <c r="A34" s="12" t="s">
        <v>17</v>
      </c>
    </row>
    <row r="36" customFormat="false" ht="15" hidden="false" customHeight="false" outlineLevel="0" collapsed="false">
      <c r="A36" s="13" t="s">
        <v>18</v>
      </c>
      <c r="B36" s="13"/>
      <c r="C36" s="13"/>
      <c r="D36" s="13"/>
      <c r="E36" s="13"/>
      <c r="F36" s="13"/>
    </row>
  </sheetData>
  <mergeCells count="3">
    <mergeCell ref="A1:F1"/>
    <mergeCell ref="A2:F2"/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